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9072"/>
  </bookViews>
  <sheets>
    <sheet name="Dashboard" sheetId="3" r:id="rId1"/>
    <sheet name="Sprints" sheetId="5" r:id="rId2"/>
    <sheet name="Calculations" sheetId="4" r:id="rId3"/>
    <sheet name="Stories" sheetId="1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D3" i="5"/>
  <c r="D4" i="5"/>
  <c r="D5" i="5"/>
  <c r="D6" i="5"/>
  <c r="D7" i="5"/>
  <c r="D8" i="5"/>
  <c r="F4" i="5" l="1"/>
  <c r="F5" i="5"/>
  <c r="F6" i="5"/>
  <c r="F7" i="5"/>
  <c r="F8" i="5"/>
  <c r="F3" i="5"/>
  <c r="E4" i="5"/>
  <c r="E5" i="5"/>
  <c r="E6" i="5"/>
  <c r="E7" i="5"/>
  <c r="E8" i="5"/>
  <c r="E3" i="5"/>
  <c r="G8" i="5" l="1"/>
  <c r="G4" i="5"/>
  <c r="G7" i="5"/>
  <c r="G6" i="5"/>
  <c r="G3" i="5"/>
  <c r="G5" i="5"/>
  <c r="C40" i="4" l="1"/>
  <c r="D40" i="4" s="1"/>
  <c r="C39" i="4"/>
  <c r="D39" i="4" s="1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D23" i="4" l="1"/>
  <c r="D33" i="4"/>
  <c r="D31" i="4"/>
  <c r="D15" i="4"/>
  <c r="D7" i="4"/>
  <c r="D35" i="4"/>
  <c r="D36" i="4"/>
  <c r="D16" i="4"/>
  <c r="D32" i="4"/>
  <c r="D24" i="4"/>
  <c r="D9" i="4"/>
  <c r="D17" i="4"/>
  <c r="D25" i="4"/>
  <c r="D10" i="4"/>
  <c r="D18" i="4"/>
  <c r="D26" i="4"/>
  <c r="D34" i="4"/>
  <c r="D11" i="4"/>
  <c r="D8" i="4"/>
  <c r="D2" i="4"/>
  <c r="D3" i="4"/>
  <c r="D19" i="4"/>
  <c r="D4" i="4"/>
  <c r="D20" i="4"/>
  <c r="D28" i="4"/>
  <c r="D5" i="4"/>
  <c r="D13" i="4"/>
  <c r="D21" i="4"/>
  <c r="D29" i="4"/>
  <c r="D37" i="4"/>
  <c r="D27" i="4"/>
  <c r="D12" i="4"/>
  <c r="D6" i="4"/>
  <c r="D14" i="4"/>
  <c r="D22" i="4"/>
  <c r="D30" i="4"/>
  <c r="D38" i="4"/>
</calcChain>
</file>

<file path=xl/sharedStrings.xml><?xml version="1.0" encoding="utf-8"?>
<sst xmlns="http://schemas.openxmlformats.org/spreadsheetml/2006/main" count="29" uniqueCount="25">
  <si>
    <t>SP</t>
  </si>
  <si>
    <t>Start</t>
  </si>
  <si>
    <t>Closed</t>
  </si>
  <si>
    <t>End</t>
  </si>
  <si>
    <t>Tag</t>
  </si>
  <si>
    <t>Trend</t>
  </si>
  <si>
    <t>Datum</t>
  </si>
  <si>
    <t>Sprint assigned</t>
  </si>
  <si>
    <t>Sprint closed</t>
  </si>
  <si>
    <t>Story #</t>
  </si>
  <si>
    <t>Duration</t>
  </si>
  <si>
    <t>SP in</t>
  </si>
  <si>
    <t>SP out</t>
  </si>
  <si>
    <t>SP dif</t>
  </si>
  <si>
    <t>Sprint #</t>
  </si>
  <si>
    <t>Please enter your data in the tabs "Sprints" and "Stories" to be able to see your Team Velocity Trend here.</t>
  </si>
  <si>
    <t>Enter the Sprint ID here</t>
  </si>
  <si>
    <t>Enter the start date of the sprint here</t>
  </si>
  <si>
    <t>Enter the end date of the sprint here</t>
  </si>
  <si>
    <t>Enter the story ID here</t>
  </si>
  <si>
    <t>Enter the sprint ID here to which the story was originally assigned</t>
  </si>
  <si>
    <t>Enter the Sprint ID here in which the story was actually closed</t>
  </si>
  <si>
    <t>Enter the story points here</t>
  </si>
  <si>
    <t>Enter the closed date here</t>
  </si>
  <si>
    <t>www.whatisscrum.org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</si>
</sst>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2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theme="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1" fillId="3" borderId="0" xfId="0" applyFont="1" applyFill="1"/>
    <xf numFmtId="1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0" borderId="0" xfId="1"/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Team Velocity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Calculations!$D$1</c:f>
              <c:strCache>
                <c:ptCount val="1"/>
                <c:pt idx="0">
                  <c:v>Trend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Calculations!$D$2:$D$40</c:f>
              <c:numCache>
                <c:formatCode>0.00</c:formatCode>
                <c:ptCount val="39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0E-BC42-940A-A8D9D2AF38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315040"/>
        <c:axId val="119780960"/>
      </c:lineChart>
      <c:catAx>
        <c:axId val="137315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80960"/>
        <c:crosses val="autoZero"/>
        <c:auto val="1"/>
        <c:lblAlgn val="ctr"/>
        <c:lblOffset val="100"/>
        <c:noMultiLvlLbl val="0"/>
      </c:catAx>
      <c:valAx>
        <c:axId val="11978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1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14</xdr:col>
      <xdr:colOff>215900</xdr:colOff>
      <xdr:row>13</xdr:row>
      <xdr:rowOff>12700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D0D599B-7B14-1144-90A5-1E337FF4A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hatisscrum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hatisscrum.org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hatisscrum.org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whatisscrum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5:N24"/>
  <sheetViews>
    <sheetView showGridLines="0" tabSelected="1" zoomScale="80" zoomScaleNormal="80" workbookViewId="0">
      <selection activeCell="A24" sqref="A24"/>
    </sheetView>
  </sheetViews>
  <sheetFormatPr defaultColWidth="11" defaultRowHeight="15.6" x14ac:dyDescent="0.3"/>
  <sheetData>
    <row r="15" spans="1:14" x14ac:dyDescent="0.3">
      <c r="A15" s="27" t="s">
        <v>15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24" spans="2:2" x14ac:dyDescent="0.3">
      <c r="B24" s="26" t="s">
        <v>24</v>
      </c>
    </row>
  </sheetData>
  <mergeCells count="1">
    <mergeCell ref="A15:N15"/>
  </mergeCells>
  <hyperlinks>
    <hyperlink ref="B24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4"/>
  <sheetViews>
    <sheetView showGridLines="0" workbookViewId="0">
      <selection activeCell="A24" sqref="A24:XFD24"/>
    </sheetView>
  </sheetViews>
  <sheetFormatPr defaultColWidth="11" defaultRowHeight="15.6" x14ac:dyDescent="0.3"/>
  <cols>
    <col min="1" max="7" width="10.796875" style="7"/>
    <col min="8" max="16384" width="11" style="6"/>
  </cols>
  <sheetData>
    <row r="1" spans="1:7" s="1" customFormat="1" x14ac:dyDescent="0.3">
      <c r="A1" s="2" t="s">
        <v>14</v>
      </c>
      <c r="B1" s="2" t="s">
        <v>1</v>
      </c>
      <c r="C1" s="2" t="s">
        <v>3</v>
      </c>
      <c r="D1" s="2" t="s">
        <v>10</v>
      </c>
      <c r="E1" s="2" t="s">
        <v>11</v>
      </c>
      <c r="F1" s="2" t="s">
        <v>12</v>
      </c>
      <c r="G1" s="2" t="s">
        <v>13</v>
      </c>
    </row>
    <row r="2" spans="1:7" s="15" customFormat="1" ht="55.2" x14ac:dyDescent="0.3">
      <c r="A2" s="14" t="s">
        <v>16</v>
      </c>
      <c r="B2" s="14" t="s">
        <v>17</v>
      </c>
      <c r="C2" s="14" t="s">
        <v>18</v>
      </c>
      <c r="D2" s="14"/>
      <c r="E2" s="14"/>
      <c r="F2" s="14"/>
      <c r="G2" s="14"/>
    </row>
    <row r="3" spans="1:7" x14ac:dyDescent="0.3">
      <c r="A3" s="3">
        <v>1</v>
      </c>
      <c r="B3" s="4"/>
      <c r="C3" s="4"/>
      <c r="D3" s="5">
        <f t="shared" ref="D3:D7" si="0">NETWORKDAYS(B3,C3)</f>
        <v>0</v>
      </c>
      <c r="E3" s="5">
        <f>SUMIF(Stories!B:B,A3,Stories!D:D)</f>
        <v>0</v>
      </c>
      <c r="F3" s="5">
        <f>SUMIF(Stories!C:C,A3,Stories!D:D)</f>
        <v>0</v>
      </c>
      <c r="G3" s="5">
        <f>E3-F3</f>
        <v>0</v>
      </c>
    </row>
    <row r="4" spans="1:7" x14ac:dyDescent="0.3">
      <c r="A4" s="3">
        <v>2</v>
      </c>
      <c r="B4" s="4"/>
      <c r="C4" s="4"/>
      <c r="D4" s="5">
        <f t="shared" si="0"/>
        <v>0</v>
      </c>
      <c r="E4" s="5">
        <f>SUMIF(Stories!B:B,A4,Stories!D:D)</f>
        <v>0</v>
      </c>
      <c r="F4" s="5">
        <f>SUMIF(Stories!C:C,A4,Stories!D:D)</f>
        <v>0</v>
      </c>
      <c r="G4" s="5">
        <f t="shared" ref="G4:G8" si="1">E4-F4</f>
        <v>0</v>
      </c>
    </row>
    <row r="5" spans="1:7" x14ac:dyDescent="0.3">
      <c r="A5" s="3">
        <v>3</v>
      </c>
      <c r="B5" s="4"/>
      <c r="C5" s="4"/>
      <c r="D5" s="5">
        <f t="shared" si="0"/>
        <v>0</v>
      </c>
      <c r="E5" s="5">
        <f>SUMIF(Stories!B:B,A5,Stories!D:D)</f>
        <v>0</v>
      </c>
      <c r="F5" s="5">
        <f>SUMIF(Stories!C:C,A5,Stories!D:D)</f>
        <v>0</v>
      </c>
      <c r="G5" s="5">
        <f t="shared" si="1"/>
        <v>0</v>
      </c>
    </row>
    <row r="6" spans="1:7" x14ac:dyDescent="0.3">
      <c r="A6" s="3">
        <v>4</v>
      </c>
      <c r="B6" s="4"/>
      <c r="C6" s="4"/>
      <c r="D6" s="5">
        <f t="shared" si="0"/>
        <v>0</v>
      </c>
      <c r="E6" s="5">
        <f>SUMIF(Stories!B:B,A6,Stories!D:D)</f>
        <v>0</v>
      </c>
      <c r="F6" s="5">
        <f>SUMIF(Stories!C:C,A6,Stories!D:D)</f>
        <v>0</v>
      </c>
      <c r="G6" s="5">
        <f t="shared" si="1"/>
        <v>0</v>
      </c>
    </row>
    <row r="7" spans="1:7" x14ac:dyDescent="0.3">
      <c r="A7" s="3">
        <v>5</v>
      </c>
      <c r="B7" s="4"/>
      <c r="C7" s="4"/>
      <c r="D7" s="5">
        <f t="shared" si="0"/>
        <v>0</v>
      </c>
      <c r="E7" s="5">
        <f>SUMIF(Stories!B:B,A7,Stories!D:D)</f>
        <v>0</v>
      </c>
      <c r="F7" s="5">
        <f>SUMIF(Stories!C:C,A7,Stories!D:D)</f>
        <v>0</v>
      </c>
      <c r="G7" s="5">
        <f t="shared" si="1"/>
        <v>0</v>
      </c>
    </row>
    <row r="8" spans="1:7" x14ac:dyDescent="0.3">
      <c r="A8" s="3">
        <v>6</v>
      </c>
      <c r="B8" s="4"/>
      <c r="C8" s="4"/>
      <c r="D8" s="5">
        <f>NETWORKDAYS(B8,C8)</f>
        <v>0</v>
      </c>
      <c r="E8" s="5">
        <f>SUMIF(Stories!B:B,A8,Stories!D:D)</f>
        <v>0</v>
      </c>
      <c r="F8" s="5">
        <f>SUMIF(Stories!C:C,A8,Stories!D:D)</f>
        <v>0</v>
      </c>
      <c r="G8" s="5">
        <f t="shared" si="1"/>
        <v>0</v>
      </c>
    </row>
    <row r="24" spans="2:2" customFormat="1" x14ac:dyDescent="0.3">
      <c r="B24" s="26" t="s">
        <v>24</v>
      </c>
    </row>
  </sheetData>
  <hyperlinks>
    <hyperlink ref="B24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D44"/>
  <sheetViews>
    <sheetView showGridLines="0" topLeftCell="A34" workbookViewId="0">
      <selection activeCell="D48" sqref="D48"/>
    </sheetView>
  </sheetViews>
  <sheetFormatPr defaultColWidth="11" defaultRowHeight="15.6" x14ac:dyDescent="0.3"/>
  <sheetData>
    <row r="1" spans="1:4" s="18" customFormat="1" x14ac:dyDescent="0.3">
      <c r="A1" s="2" t="s">
        <v>6</v>
      </c>
      <c r="B1" s="19" t="s">
        <v>4</v>
      </c>
      <c r="C1" s="2" t="s">
        <v>0</v>
      </c>
      <c r="D1" s="20" t="s">
        <v>5</v>
      </c>
    </row>
    <row r="2" spans="1:4" x14ac:dyDescent="0.3">
      <c r="A2" s="4">
        <v>43284</v>
      </c>
      <c r="B2" s="21">
        <v>1</v>
      </c>
      <c r="C2" s="22">
        <f>SUMIF(Stories!E:E,A2,Stories!D:D)</f>
        <v>0</v>
      </c>
      <c r="D2" s="23">
        <f>TREND(B2:$B$40,C2:$C$40)</f>
        <v>20</v>
      </c>
    </row>
    <row r="3" spans="1:4" x14ac:dyDescent="0.3">
      <c r="A3" s="24">
        <f>IF(WEEKDAY(A2)=6,A2+3,A2+1)</f>
        <v>43285</v>
      </c>
      <c r="B3" s="25">
        <f>B2+1</f>
        <v>2</v>
      </c>
      <c r="C3" s="22">
        <f>SUMIF(Stories!E:E,A3,Stories!D:D)</f>
        <v>0</v>
      </c>
      <c r="D3" s="23">
        <f>TREND(B3:$B$40,C3:$C$40)</f>
        <v>20.5</v>
      </c>
    </row>
    <row r="4" spans="1:4" x14ac:dyDescent="0.3">
      <c r="A4" s="24">
        <f t="shared" ref="A4:A40" si="0">IF(WEEKDAY(A3)=6,A3+3,A3+1)</f>
        <v>43286</v>
      </c>
      <c r="B4" s="25">
        <f t="shared" ref="B4:B39" si="1">B3+1</f>
        <v>3</v>
      </c>
      <c r="C4" s="22">
        <f>SUMIF(Stories!E:E,A4,Stories!D:D)</f>
        <v>0</v>
      </c>
      <c r="D4" s="23">
        <f>TREND(B4:$B$40,C4:$C$40)</f>
        <v>21</v>
      </c>
    </row>
    <row r="5" spans="1:4" x14ac:dyDescent="0.3">
      <c r="A5" s="24">
        <f t="shared" si="0"/>
        <v>43287</v>
      </c>
      <c r="B5" s="25">
        <f t="shared" si="1"/>
        <v>4</v>
      </c>
      <c r="C5" s="22">
        <f>SUMIF(Stories!E:E,A5,Stories!D:D)</f>
        <v>0</v>
      </c>
      <c r="D5" s="23">
        <f>TREND(B5:$B$40,C5:$C$40)</f>
        <v>21.5</v>
      </c>
    </row>
    <row r="6" spans="1:4" x14ac:dyDescent="0.3">
      <c r="A6" s="24">
        <f t="shared" si="0"/>
        <v>43290</v>
      </c>
      <c r="B6" s="25">
        <f t="shared" si="1"/>
        <v>5</v>
      </c>
      <c r="C6" s="22">
        <f>SUMIF(Stories!E:E,A6,Stories!D:D)</f>
        <v>0</v>
      </c>
      <c r="D6" s="23">
        <f>TREND(B6:$B$40,C6:$C$40)</f>
        <v>22</v>
      </c>
    </row>
    <row r="7" spans="1:4" x14ac:dyDescent="0.3">
      <c r="A7" s="24">
        <f t="shared" si="0"/>
        <v>43291</v>
      </c>
      <c r="B7" s="25">
        <f t="shared" si="1"/>
        <v>6</v>
      </c>
      <c r="C7" s="22">
        <f>SUMIF(Stories!E:E,A7,Stories!D:D)</f>
        <v>0</v>
      </c>
      <c r="D7" s="23">
        <f>TREND(B7:$B$40,C7:$C$40)</f>
        <v>22.5</v>
      </c>
    </row>
    <row r="8" spans="1:4" x14ac:dyDescent="0.3">
      <c r="A8" s="24">
        <f t="shared" si="0"/>
        <v>43292</v>
      </c>
      <c r="B8" s="25">
        <f t="shared" si="1"/>
        <v>7</v>
      </c>
      <c r="C8" s="22">
        <f>SUMIF(Stories!E:E,A8,Stories!D:D)</f>
        <v>0</v>
      </c>
      <c r="D8" s="23">
        <f>TREND(B8:$B$40,C8:$C$40)</f>
        <v>23</v>
      </c>
    </row>
    <row r="9" spans="1:4" x14ac:dyDescent="0.3">
      <c r="A9" s="24">
        <f t="shared" si="0"/>
        <v>43293</v>
      </c>
      <c r="B9" s="25">
        <f t="shared" si="1"/>
        <v>8</v>
      </c>
      <c r="C9" s="22">
        <f>SUMIF(Stories!E:E,A9,Stories!D:D)</f>
        <v>0</v>
      </c>
      <c r="D9" s="23">
        <f>TREND(B9:$B$40,C9:$C$40)</f>
        <v>23.5</v>
      </c>
    </row>
    <row r="10" spans="1:4" x14ac:dyDescent="0.3">
      <c r="A10" s="24">
        <f t="shared" si="0"/>
        <v>43294</v>
      </c>
      <c r="B10" s="25">
        <f t="shared" si="1"/>
        <v>9</v>
      </c>
      <c r="C10" s="22">
        <f>SUMIF(Stories!E:E,A10,Stories!D:D)</f>
        <v>0</v>
      </c>
      <c r="D10" s="23">
        <f>TREND(B10:$B$40,C10:$C$40)</f>
        <v>24</v>
      </c>
    </row>
    <row r="11" spans="1:4" x14ac:dyDescent="0.3">
      <c r="A11" s="24">
        <f t="shared" si="0"/>
        <v>43297</v>
      </c>
      <c r="B11" s="25">
        <f t="shared" si="1"/>
        <v>10</v>
      </c>
      <c r="C11" s="22">
        <f>SUMIF(Stories!E:E,A11,Stories!D:D)</f>
        <v>0</v>
      </c>
      <c r="D11" s="23">
        <f>TREND(B11:$B$40,C11:$C$40)</f>
        <v>24.5</v>
      </c>
    </row>
    <row r="12" spans="1:4" x14ac:dyDescent="0.3">
      <c r="A12" s="24">
        <f t="shared" si="0"/>
        <v>43298</v>
      </c>
      <c r="B12" s="25">
        <f t="shared" si="1"/>
        <v>11</v>
      </c>
      <c r="C12" s="22">
        <f>SUMIF(Stories!E:E,A12,Stories!D:D)</f>
        <v>0</v>
      </c>
      <c r="D12" s="23">
        <f>TREND(B12:$B$40,C12:$C$40)</f>
        <v>25</v>
      </c>
    </row>
    <row r="13" spans="1:4" x14ac:dyDescent="0.3">
      <c r="A13" s="24">
        <f t="shared" si="0"/>
        <v>43299</v>
      </c>
      <c r="B13" s="25">
        <f t="shared" si="1"/>
        <v>12</v>
      </c>
      <c r="C13" s="22">
        <f>SUMIF(Stories!E:E,A13,Stories!D:D)</f>
        <v>0</v>
      </c>
      <c r="D13" s="23">
        <f>TREND(B13:$B$40,C13:$C$40)</f>
        <v>25.5</v>
      </c>
    </row>
    <row r="14" spans="1:4" x14ac:dyDescent="0.3">
      <c r="A14" s="24">
        <f t="shared" si="0"/>
        <v>43300</v>
      </c>
      <c r="B14" s="25">
        <f t="shared" si="1"/>
        <v>13</v>
      </c>
      <c r="C14" s="22">
        <f>SUMIF(Stories!E:E,A14,Stories!D:D)</f>
        <v>0</v>
      </c>
      <c r="D14" s="23">
        <f>TREND(B14:$B$40,C14:$C$40)</f>
        <v>26</v>
      </c>
    </row>
    <row r="15" spans="1:4" x14ac:dyDescent="0.3">
      <c r="A15" s="24">
        <f t="shared" si="0"/>
        <v>43301</v>
      </c>
      <c r="B15" s="25">
        <f t="shared" si="1"/>
        <v>14</v>
      </c>
      <c r="C15" s="22">
        <f>SUMIF(Stories!E:E,A15,Stories!D:D)</f>
        <v>0</v>
      </c>
      <c r="D15" s="23">
        <f>TREND(B15:$B$40,C15:$C$40)</f>
        <v>26.5</v>
      </c>
    </row>
    <row r="16" spans="1:4" x14ac:dyDescent="0.3">
      <c r="A16" s="24">
        <f t="shared" si="0"/>
        <v>43304</v>
      </c>
      <c r="B16" s="25">
        <f t="shared" si="1"/>
        <v>15</v>
      </c>
      <c r="C16" s="22">
        <f>SUMIF(Stories!E:E,A16,Stories!D:D)</f>
        <v>0</v>
      </c>
      <c r="D16" s="23">
        <f>TREND(B16:$B$40,C16:$C$40)</f>
        <v>27</v>
      </c>
    </row>
    <row r="17" spans="1:4" x14ac:dyDescent="0.3">
      <c r="A17" s="24">
        <f t="shared" si="0"/>
        <v>43305</v>
      </c>
      <c r="B17" s="25">
        <f t="shared" si="1"/>
        <v>16</v>
      </c>
      <c r="C17" s="22">
        <f>SUMIF(Stories!E:E,A17,Stories!D:D)</f>
        <v>0</v>
      </c>
      <c r="D17" s="23">
        <f>TREND(B17:$B$40,C17:$C$40)</f>
        <v>27.5</v>
      </c>
    </row>
    <row r="18" spans="1:4" x14ac:dyDescent="0.3">
      <c r="A18" s="24">
        <f t="shared" si="0"/>
        <v>43306</v>
      </c>
      <c r="B18" s="25">
        <f t="shared" si="1"/>
        <v>17</v>
      </c>
      <c r="C18" s="22">
        <f>SUMIF(Stories!E:E,A18,Stories!D:D)</f>
        <v>0</v>
      </c>
      <c r="D18" s="23">
        <f>TREND(B18:$B$40,C18:$C$40)</f>
        <v>28</v>
      </c>
    </row>
    <row r="19" spans="1:4" x14ac:dyDescent="0.3">
      <c r="A19" s="24">
        <f t="shared" si="0"/>
        <v>43307</v>
      </c>
      <c r="B19" s="25">
        <f t="shared" si="1"/>
        <v>18</v>
      </c>
      <c r="C19" s="22">
        <f>SUMIF(Stories!E:E,A19,Stories!D:D)</f>
        <v>0</v>
      </c>
      <c r="D19" s="23">
        <f>TREND(B19:$B$40,C19:$C$40)</f>
        <v>28.5</v>
      </c>
    </row>
    <row r="20" spans="1:4" x14ac:dyDescent="0.3">
      <c r="A20" s="24">
        <f t="shared" si="0"/>
        <v>43308</v>
      </c>
      <c r="B20" s="25">
        <f t="shared" si="1"/>
        <v>19</v>
      </c>
      <c r="C20" s="22">
        <f>SUMIF(Stories!E:E,A20,Stories!D:D)</f>
        <v>0</v>
      </c>
      <c r="D20" s="23">
        <f>TREND(B20:$B$40,C20:$C$40)</f>
        <v>29</v>
      </c>
    </row>
    <row r="21" spans="1:4" x14ac:dyDescent="0.3">
      <c r="A21" s="24">
        <f t="shared" si="0"/>
        <v>43311</v>
      </c>
      <c r="B21" s="25">
        <f t="shared" si="1"/>
        <v>20</v>
      </c>
      <c r="C21" s="22">
        <f>SUMIF(Stories!E:E,A21,Stories!D:D)</f>
        <v>0</v>
      </c>
      <c r="D21" s="23">
        <f>TREND(B21:$B$40,C21:$C$40)</f>
        <v>29.5</v>
      </c>
    </row>
    <row r="22" spans="1:4" x14ac:dyDescent="0.3">
      <c r="A22" s="24">
        <f t="shared" si="0"/>
        <v>43312</v>
      </c>
      <c r="B22" s="25">
        <f t="shared" si="1"/>
        <v>21</v>
      </c>
      <c r="C22" s="22">
        <f>SUMIF(Stories!E:E,A22,Stories!D:D)</f>
        <v>0</v>
      </c>
      <c r="D22" s="23">
        <f>TREND(B22:$B$40,C22:$C$40)</f>
        <v>30</v>
      </c>
    </row>
    <row r="23" spans="1:4" x14ac:dyDescent="0.3">
      <c r="A23" s="24">
        <f>IF(WEEKDAY(A22)=6,A22+3,A22+1)</f>
        <v>43313</v>
      </c>
      <c r="B23" s="25">
        <f t="shared" si="1"/>
        <v>22</v>
      </c>
      <c r="C23" s="22">
        <f>SUMIF(Stories!E:E,A23,Stories!D:D)</f>
        <v>0</v>
      </c>
      <c r="D23" s="23">
        <f>TREND(B23:$B$40,C23:$C$40)</f>
        <v>30.5</v>
      </c>
    </row>
    <row r="24" spans="1:4" x14ac:dyDescent="0.3">
      <c r="A24" s="24">
        <f t="shared" si="0"/>
        <v>43314</v>
      </c>
      <c r="B24" s="25">
        <f t="shared" si="1"/>
        <v>23</v>
      </c>
      <c r="C24" s="22">
        <f>SUMIF(Stories!E:E,A24,Stories!D:D)</f>
        <v>0</v>
      </c>
      <c r="D24" s="23">
        <f>TREND(B24:$B$40,C24:$C$40)</f>
        <v>31</v>
      </c>
    </row>
    <row r="25" spans="1:4" x14ac:dyDescent="0.3">
      <c r="A25" s="24">
        <f t="shared" si="0"/>
        <v>43315</v>
      </c>
      <c r="B25" s="25">
        <f t="shared" si="1"/>
        <v>24</v>
      </c>
      <c r="C25" s="22">
        <f>SUMIF(Stories!E:E,A25,Stories!D:D)</f>
        <v>0</v>
      </c>
      <c r="D25" s="23">
        <f>TREND(B25:$B$40,C25:$C$40)</f>
        <v>31.5</v>
      </c>
    </row>
    <row r="26" spans="1:4" x14ac:dyDescent="0.3">
      <c r="A26" s="24">
        <f t="shared" si="0"/>
        <v>43318</v>
      </c>
      <c r="B26" s="25">
        <f t="shared" si="1"/>
        <v>25</v>
      </c>
      <c r="C26" s="22">
        <f>SUMIF(Stories!E:E,A26,Stories!D:D)</f>
        <v>0</v>
      </c>
      <c r="D26" s="23">
        <f>TREND(B26:$B$40,C26:$C$40)</f>
        <v>32</v>
      </c>
    </row>
    <row r="27" spans="1:4" x14ac:dyDescent="0.3">
      <c r="A27" s="24">
        <f t="shared" si="0"/>
        <v>43319</v>
      </c>
      <c r="B27" s="25">
        <f t="shared" si="1"/>
        <v>26</v>
      </c>
      <c r="C27" s="22">
        <f>SUMIF(Stories!E:E,A27,Stories!D:D)</f>
        <v>0</v>
      </c>
      <c r="D27" s="23">
        <f>TREND(B27:$B$40,C27:$C$40)</f>
        <v>32.5</v>
      </c>
    </row>
    <row r="28" spans="1:4" x14ac:dyDescent="0.3">
      <c r="A28" s="24">
        <f t="shared" si="0"/>
        <v>43320</v>
      </c>
      <c r="B28" s="25">
        <f t="shared" si="1"/>
        <v>27</v>
      </c>
      <c r="C28" s="22">
        <f>SUMIF(Stories!E:E,A28,Stories!D:D)</f>
        <v>0</v>
      </c>
      <c r="D28" s="23">
        <f>TREND(B28:$B$40,C28:$C$40)</f>
        <v>33</v>
      </c>
    </row>
    <row r="29" spans="1:4" x14ac:dyDescent="0.3">
      <c r="A29" s="24">
        <f t="shared" si="0"/>
        <v>43321</v>
      </c>
      <c r="B29" s="25">
        <f t="shared" si="1"/>
        <v>28</v>
      </c>
      <c r="C29" s="22">
        <f>SUMIF(Stories!E:E,A29,Stories!D:D)</f>
        <v>0</v>
      </c>
      <c r="D29" s="23">
        <f>TREND(B29:$B$40,C29:$C$40)</f>
        <v>33.5</v>
      </c>
    </row>
    <row r="30" spans="1:4" x14ac:dyDescent="0.3">
      <c r="A30" s="24">
        <f t="shared" si="0"/>
        <v>43322</v>
      </c>
      <c r="B30" s="25">
        <f t="shared" si="1"/>
        <v>29</v>
      </c>
      <c r="C30" s="22">
        <f>SUMIF(Stories!E:E,A30,Stories!D:D)</f>
        <v>0</v>
      </c>
      <c r="D30" s="23">
        <f>TREND(B30:$B$40,C30:$C$40)</f>
        <v>34</v>
      </c>
    </row>
    <row r="31" spans="1:4" x14ac:dyDescent="0.3">
      <c r="A31" s="24">
        <f t="shared" si="0"/>
        <v>43325</v>
      </c>
      <c r="B31" s="25">
        <f t="shared" si="1"/>
        <v>30</v>
      </c>
      <c r="C31" s="22">
        <f>SUMIF(Stories!E:E,A31,Stories!D:D)</f>
        <v>0</v>
      </c>
      <c r="D31" s="23">
        <f>TREND(B31:$B$40,C31:$C$40)</f>
        <v>34.5</v>
      </c>
    </row>
    <row r="32" spans="1:4" x14ac:dyDescent="0.3">
      <c r="A32" s="24">
        <f t="shared" si="0"/>
        <v>43326</v>
      </c>
      <c r="B32" s="25">
        <f t="shared" si="1"/>
        <v>31</v>
      </c>
      <c r="C32" s="22">
        <f>SUMIF(Stories!E:E,A32,Stories!D:D)</f>
        <v>0</v>
      </c>
      <c r="D32" s="23">
        <f>TREND(B32:$B$40,C32:$C$40)</f>
        <v>35</v>
      </c>
    </row>
    <row r="33" spans="1:4" x14ac:dyDescent="0.3">
      <c r="A33" s="24">
        <f t="shared" si="0"/>
        <v>43327</v>
      </c>
      <c r="B33" s="25">
        <f t="shared" si="1"/>
        <v>32</v>
      </c>
      <c r="C33" s="22">
        <f>SUMIF(Stories!E:E,A33,Stories!D:D)</f>
        <v>0</v>
      </c>
      <c r="D33" s="23">
        <f>TREND(B33:$B$40,C33:$C$40)</f>
        <v>35.5</v>
      </c>
    </row>
    <row r="34" spans="1:4" x14ac:dyDescent="0.3">
      <c r="A34" s="24">
        <f t="shared" si="0"/>
        <v>43328</v>
      </c>
      <c r="B34" s="25">
        <f t="shared" si="1"/>
        <v>33</v>
      </c>
      <c r="C34" s="22">
        <f>SUMIF(Stories!E:E,A34,Stories!D:D)</f>
        <v>0</v>
      </c>
      <c r="D34" s="23">
        <f>TREND(B34:$B$40,C34:$C$40)</f>
        <v>36</v>
      </c>
    </row>
    <row r="35" spans="1:4" x14ac:dyDescent="0.3">
      <c r="A35" s="24">
        <f t="shared" si="0"/>
        <v>43329</v>
      </c>
      <c r="B35" s="25">
        <f t="shared" si="1"/>
        <v>34</v>
      </c>
      <c r="C35" s="22">
        <f>SUMIF(Stories!E:E,A35,Stories!D:D)</f>
        <v>0</v>
      </c>
      <c r="D35" s="23">
        <f>TREND(B35:$B$40,C35:$C$40)</f>
        <v>36.5</v>
      </c>
    </row>
    <row r="36" spans="1:4" x14ac:dyDescent="0.3">
      <c r="A36" s="24">
        <f t="shared" si="0"/>
        <v>43332</v>
      </c>
      <c r="B36" s="25">
        <f t="shared" si="1"/>
        <v>35</v>
      </c>
      <c r="C36" s="22">
        <f>SUMIF(Stories!E:E,A36,Stories!D:D)</f>
        <v>0</v>
      </c>
      <c r="D36" s="23">
        <f>TREND(B36:$B$40,C36:$C$40)</f>
        <v>37</v>
      </c>
    </row>
    <row r="37" spans="1:4" x14ac:dyDescent="0.3">
      <c r="A37" s="24">
        <f t="shared" si="0"/>
        <v>43333</v>
      </c>
      <c r="B37" s="25">
        <f t="shared" si="1"/>
        <v>36</v>
      </c>
      <c r="C37" s="22">
        <f>SUMIF(Stories!E:E,A37,Stories!D:D)</f>
        <v>0</v>
      </c>
      <c r="D37" s="23">
        <f>TREND(B37:$B$40,C37:$C$40)</f>
        <v>37.5</v>
      </c>
    </row>
    <row r="38" spans="1:4" x14ac:dyDescent="0.3">
      <c r="A38" s="24">
        <f t="shared" si="0"/>
        <v>43334</v>
      </c>
      <c r="B38" s="25">
        <f t="shared" si="1"/>
        <v>37</v>
      </c>
      <c r="C38" s="22">
        <f>SUMIF(Stories!E:E,A38,Stories!D:D)</f>
        <v>0</v>
      </c>
      <c r="D38" s="23">
        <f>TREND(B38:$B$40,C38:$C$40)</f>
        <v>38</v>
      </c>
    </row>
    <row r="39" spans="1:4" x14ac:dyDescent="0.3">
      <c r="A39" s="24">
        <f t="shared" si="0"/>
        <v>43335</v>
      </c>
      <c r="B39" s="25">
        <f t="shared" si="1"/>
        <v>38</v>
      </c>
      <c r="C39" s="22">
        <f>SUMIF(Stories!E:E,A39,Stories!D:D)</f>
        <v>0</v>
      </c>
      <c r="D39" s="23">
        <f>TREND(B39:$B$40,C39:$C$40)</f>
        <v>38.5</v>
      </c>
    </row>
    <row r="40" spans="1:4" x14ac:dyDescent="0.3">
      <c r="A40" s="24">
        <f t="shared" si="0"/>
        <v>43336</v>
      </c>
      <c r="B40" s="25">
        <f>B39+1</f>
        <v>39</v>
      </c>
      <c r="C40" s="22">
        <f>SUMIF(Stories!E:E,A40,Stories!D:D)</f>
        <v>0</v>
      </c>
      <c r="D40" s="23">
        <f>TREND(B40:$B$40,C40:$C$40)</f>
        <v>39</v>
      </c>
    </row>
    <row r="44" spans="1:4" x14ac:dyDescent="0.3">
      <c r="B44" s="26" t="s">
        <v>24</v>
      </c>
    </row>
  </sheetData>
  <hyperlinks>
    <hyperlink ref="B44" r:id="rId1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32"/>
  <sheetViews>
    <sheetView showGridLines="0" topLeftCell="A11" zoomScaleNormal="100" workbookViewId="0">
      <selection activeCell="G31" sqref="G31"/>
    </sheetView>
  </sheetViews>
  <sheetFormatPr defaultColWidth="11" defaultRowHeight="15.6" x14ac:dyDescent="0.3"/>
  <cols>
    <col min="1" max="2" width="11" style="6"/>
    <col min="3" max="6" width="10.796875" style="7"/>
    <col min="7" max="7" width="10.796875" style="10"/>
    <col min="8" max="9" width="10.796875" style="7"/>
    <col min="10" max="10" width="10.796875" style="11"/>
    <col min="11" max="16384" width="11" style="6"/>
  </cols>
  <sheetData>
    <row r="1" spans="1:5" s="13" customFormat="1" ht="31.2" x14ac:dyDescent="0.3">
      <c r="A1" s="12" t="s">
        <v>9</v>
      </c>
      <c r="B1" s="12" t="s">
        <v>7</v>
      </c>
      <c r="C1" s="12" t="s">
        <v>8</v>
      </c>
      <c r="D1" s="12" t="s">
        <v>0</v>
      </c>
      <c r="E1" s="12" t="s">
        <v>2</v>
      </c>
    </row>
    <row r="2" spans="1:5" s="17" customFormat="1" ht="82.8" x14ac:dyDescent="0.3">
      <c r="A2" s="16" t="s">
        <v>19</v>
      </c>
      <c r="B2" s="16" t="s">
        <v>20</v>
      </c>
      <c r="C2" s="16" t="s">
        <v>21</v>
      </c>
      <c r="D2" s="16" t="s">
        <v>22</v>
      </c>
      <c r="E2" s="16" t="s">
        <v>23</v>
      </c>
    </row>
    <row r="3" spans="1:5" x14ac:dyDescent="0.3">
      <c r="A3" s="8">
        <v>1</v>
      </c>
      <c r="B3" s="8"/>
      <c r="C3" s="8"/>
      <c r="D3" s="8"/>
      <c r="E3" s="9"/>
    </row>
    <row r="4" spans="1:5" x14ac:dyDescent="0.3">
      <c r="A4" s="8">
        <v>2</v>
      </c>
      <c r="B4" s="8"/>
      <c r="C4" s="8"/>
      <c r="D4" s="8"/>
      <c r="E4" s="9"/>
    </row>
    <row r="5" spans="1:5" x14ac:dyDescent="0.3">
      <c r="A5" s="8">
        <v>3</v>
      </c>
      <c r="B5" s="8"/>
      <c r="C5" s="8"/>
      <c r="D5" s="8"/>
      <c r="E5" s="9"/>
    </row>
    <row r="6" spans="1:5" x14ac:dyDescent="0.3">
      <c r="A6" s="8">
        <v>4</v>
      </c>
      <c r="B6" s="8"/>
      <c r="C6" s="8"/>
      <c r="D6" s="8"/>
      <c r="E6" s="9"/>
    </row>
    <row r="7" spans="1:5" x14ac:dyDescent="0.3">
      <c r="A7" s="8">
        <v>5</v>
      </c>
      <c r="B7" s="8"/>
      <c r="C7" s="8"/>
      <c r="D7" s="8"/>
      <c r="E7" s="9"/>
    </row>
    <row r="8" spans="1:5" x14ac:dyDescent="0.3">
      <c r="A8" s="8">
        <v>6</v>
      </c>
      <c r="B8" s="8"/>
      <c r="C8" s="8"/>
      <c r="D8" s="8"/>
      <c r="E8" s="9"/>
    </row>
    <row r="9" spans="1:5" x14ac:dyDescent="0.3">
      <c r="A9" s="8">
        <v>7</v>
      </c>
      <c r="B9" s="8"/>
      <c r="C9" s="8"/>
      <c r="D9" s="8"/>
      <c r="E9" s="9"/>
    </row>
    <row r="10" spans="1:5" x14ac:dyDescent="0.3">
      <c r="A10" s="8">
        <v>8</v>
      </c>
      <c r="B10" s="8"/>
      <c r="C10" s="8"/>
      <c r="D10" s="8"/>
      <c r="E10" s="9"/>
    </row>
    <row r="11" spans="1:5" x14ac:dyDescent="0.3">
      <c r="A11" s="8">
        <v>9</v>
      </c>
      <c r="B11" s="8"/>
      <c r="C11" s="8"/>
      <c r="D11" s="8"/>
      <c r="E11" s="9"/>
    </row>
    <row r="12" spans="1:5" x14ac:dyDescent="0.3">
      <c r="A12" s="8">
        <v>10</v>
      </c>
      <c r="B12" s="8"/>
      <c r="C12" s="8"/>
      <c r="D12" s="8"/>
      <c r="E12" s="9"/>
    </row>
    <row r="13" spans="1:5" x14ac:dyDescent="0.3">
      <c r="A13" s="8">
        <v>11</v>
      </c>
      <c r="B13" s="8"/>
      <c r="C13" s="8"/>
      <c r="D13" s="8"/>
      <c r="E13" s="9"/>
    </row>
    <row r="14" spans="1:5" x14ac:dyDescent="0.3">
      <c r="A14" s="8">
        <v>12</v>
      </c>
      <c r="B14" s="8"/>
      <c r="C14" s="8"/>
      <c r="D14" s="8"/>
      <c r="E14" s="9"/>
    </row>
    <row r="15" spans="1:5" x14ac:dyDescent="0.3">
      <c r="A15" s="8">
        <v>13</v>
      </c>
      <c r="B15" s="8"/>
      <c r="C15" s="8"/>
      <c r="D15" s="8"/>
      <c r="E15" s="9"/>
    </row>
    <row r="16" spans="1:5" x14ac:dyDescent="0.3">
      <c r="A16" s="8">
        <v>14</v>
      </c>
      <c r="B16" s="8"/>
      <c r="C16" s="8"/>
      <c r="D16" s="8"/>
      <c r="E16" s="9"/>
    </row>
    <row r="17" spans="1:5" x14ac:dyDescent="0.3">
      <c r="A17" s="8">
        <v>15</v>
      </c>
      <c r="B17" s="8"/>
      <c r="C17" s="8"/>
      <c r="D17" s="8"/>
      <c r="E17" s="9"/>
    </row>
    <row r="18" spans="1:5" x14ac:dyDescent="0.3">
      <c r="A18" s="8">
        <v>16</v>
      </c>
      <c r="B18" s="8"/>
      <c r="C18" s="8"/>
      <c r="D18" s="8"/>
      <c r="E18" s="9"/>
    </row>
    <row r="19" spans="1:5" x14ac:dyDescent="0.3">
      <c r="A19" s="8">
        <v>17</v>
      </c>
      <c r="B19" s="8"/>
      <c r="C19" s="8"/>
      <c r="D19" s="8"/>
      <c r="E19" s="9"/>
    </row>
    <row r="20" spans="1:5" x14ac:dyDescent="0.3">
      <c r="A20" s="8">
        <v>18</v>
      </c>
      <c r="B20" s="8"/>
      <c r="C20" s="8"/>
      <c r="D20" s="8"/>
      <c r="E20" s="9"/>
    </row>
    <row r="21" spans="1:5" x14ac:dyDescent="0.3">
      <c r="A21" s="8">
        <v>19</v>
      </c>
      <c r="B21" s="8"/>
      <c r="C21" s="8"/>
      <c r="D21" s="8"/>
      <c r="E21" s="9"/>
    </row>
    <row r="22" spans="1:5" x14ac:dyDescent="0.3">
      <c r="A22" s="8">
        <v>20</v>
      </c>
      <c r="B22" s="8"/>
      <c r="C22" s="8"/>
      <c r="D22" s="8"/>
      <c r="E22" s="9"/>
    </row>
    <row r="23" spans="1:5" x14ac:dyDescent="0.3">
      <c r="A23" s="8">
        <v>21</v>
      </c>
      <c r="B23" s="8"/>
      <c r="C23" s="8"/>
      <c r="D23" s="8"/>
      <c r="E23" s="9"/>
    </row>
    <row r="24" spans="1:5" x14ac:dyDescent="0.3">
      <c r="A24" s="8">
        <v>22</v>
      </c>
      <c r="B24" s="8"/>
      <c r="C24" s="8"/>
      <c r="D24" s="8"/>
      <c r="E24" s="9"/>
    </row>
    <row r="25" spans="1:5" x14ac:dyDescent="0.3">
      <c r="A25" s="8">
        <v>23</v>
      </c>
      <c r="B25" s="8"/>
      <c r="C25" s="8"/>
      <c r="D25" s="8"/>
      <c r="E25" s="9"/>
    </row>
    <row r="26" spans="1:5" x14ac:dyDescent="0.3">
      <c r="A26" s="8">
        <v>24</v>
      </c>
      <c r="B26" s="8"/>
      <c r="C26" s="8"/>
      <c r="D26" s="8"/>
      <c r="E26" s="9"/>
    </row>
    <row r="27" spans="1:5" x14ac:dyDescent="0.3">
      <c r="A27" s="8">
        <v>25</v>
      </c>
      <c r="B27" s="8"/>
      <c r="C27" s="8"/>
      <c r="D27" s="8"/>
      <c r="E27" s="9"/>
    </row>
    <row r="32" spans="1:5" customFormat="1" x14ac:dyDescent="0.3">
      <c r="B32" s="26" t="s">
        <v>24</v>
      </c>
    </row>
  </sheetData>
  <hyperlinks>
    <hyperlink ref="B32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</vt:lpstr>
      <vt:lpstr>Sprints</vt:lpstr>
      <vt:lpstr>Calculations</vt:lpstr>
      <vt:lpstr>Stories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2023-01-27T19:49:54Z</dcterms:created>
  <dcterms:modified xsi:type="dcterms:W3CDTF">2023-01-27T19:52:32Z</dcterms:modified>
</cp:coreProperties>
</file>